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1_2022\Spring 2022\"/>
    </mc:Choice>
  </mc:AlternateContent>
  <bookViews>
    <workbookView xWindow="0" yWindow="0" windowWidth="20985" windowHeight="9165"/>
  </bookViews>
  <sheets>
    <sheet name="SP 2022 Grad Tuition &amp; Fees" sheetId="2" r:id="rId1"/>
  </sheets>
  <calcPr calcId="162913"/>
</workbook>
</file>

<file path=xl/calcChain.xml><?xml version="1.0" encoding="utf-8"?>
<calcChain xmlns="http://schemas.openxmlformats.org/spreadsheetml/2006/main">
  <c r="C30" i="2" l="1"/>
  <c r="D30" i="2"/>
  <c r="E30" i="2"/>
  <c r="F30" i="2"/>
  <c r="G30" i="2"/>
  <c r="H30" i="2"/>
  <c r="I30" i="2"/>
  <c r="J31" i="2" l="1"/>
  <c r="J26" i="2"/>
  <c r="M15" i="2"/>
  <c r="L15" i="2"/>
  <c r="K15" i="2"/>
  <c r="M10" i="2"/>
  <c r="L10" i="2"/>
  <c r="K10" i="2"/>
  <c r="I28" i="2" l="1"/>
  <c r="H28" i="2"/>
  <c r="G28" i="2"/>
  <c r="F28" i="2"/>
  <c r="E28" i="2"/>
  <c r="D28" i="2"/>
  <c r="C28" i="2"/>
  <c r="I12" i="2"/>
  <c r="H12" i="2"/>
  <c r="G12" i="2"/>
  <c r="F12" i="2"/>
  <c r="E12" i="2"/>
  <c r="D12" i="2"/>
  <c r="C12" i="2"/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I31" i="2"/>
  <c r="H31" i="2"/>
  <c r="G31" i="2"/>
  <c r="F31" i="2"/>
  <c r="E31" i="2"/>
  <c r="M31" i="2" s="1"/>
  <c r="D31" i="2"/>
  <c r="L31" i="2" s="1"/>
  <c r="C31" i="2"/>
  <c r="K31" i="2" s="1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<sst xmlns="http://schemas.openxmlformats.org/spreadsheetml/2006/main" count="59" uniqueCount="33">
  <si>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</si>
  <si>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</si>
  <si>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</si>
  <si>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</si>
  <si>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</si>
  <si>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</si>
  <si>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</si>
  <si>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</si>
  <si>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</si>
  <si>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</si>
  <si>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</si>
  <si>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</si>
  <si>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</si>
  <si>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</si>
  <si>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</si>
  <si>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</si>
  <si>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</si>
  <si>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</si>
  <si>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</si>
  <si>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</si>
  <si>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</si>
  <si>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</si>
  <si>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</si>
  <si>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</si>
  <si>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</si>
  <si>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</si>
  <si>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Graduate</t>
  </si>
  <si>
    <t>Tuition and Fees for Non-Resident Graduate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</si>
  <si>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</si>
  <si>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</si>
  <si>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</si>
  <si>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</si>
  <si>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Graduate Tuition and Fee Billing Rates: Spring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</si>
</sst>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zoomScaleNormal="100" workbookViewId="0">
      <selection activeCell="B28" sqref="B28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471</v>
      </c>
      <c r="C8" s="18">
        <f t="shared" ref="C8" si="0">SUM(B8*2)</f>
        <v>942</v>
      </c>
      <c r="D8" s="18">
        <f t="shared" ref="D8" si="1">SUM(B8*3)</f>
        <v>1413</v>
      </c>
      <c r="E8" s="18">
        <f t="shared" ref="E8" si="2">SUM(B8*4)</f>
        <v>1884</v>
      </c>
      <c r="F8" s="18">
        <f t="shared" ref="F8" si="3">SUM(B8*5)</f>
        <v>2355</v>
      </c>
      <c r="G8" s="18">
        <f t="shared" ref="G8" si="4">SUM(B8*6)</f>
        <v>2826</v>
      </c>
      <c r="H8" s="18">
        <f t="shared" ref="H8" si="5">SUM(B8*7)</f>
        <v>3297</v>
      </c>
      <c r="I8" s="18">
        <f t="shared" ref="I8" si="6">SUM(B8*8)</f>
        <v>3768</v>
      </c>
      <c r="J8" s="18">
        <f t="shared" ref="J8" si="7">SUM(B8*9)</f>
        <v>4239</v>
      </c>
      <c r="K8" s="18">
        <f t="shared" ref="K8" si="8">SUM(B8*10)</f>
        <v>4710</v>
      </c>
      <c r="L8" s="18">
        <f t="shared" ref="L8" si="9">SUM(B8*11)</f>
        <v>5181</v>
      </c>
      <c r="M8" s="19">
        <v>5655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J15" si="17">SUM(B10*9)</f>
        <v>0</v>
      </c>
      <c r="K10" s="16">
        <f t="shared" ref="K10" si="18">SUM(C10*9)</f>
        <v>0</v>
      </c>
      <c r="L10" s="16">
        <f t="shared" ref="L10" si="19">SUM(D10*9)</f>
        <v>0</v>
      </c>
      <c r="M10" s="16">
        <f t="shared" ref="M10" si="20">SUM(E10*9)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ref="K15" si="21">SUM(C15*9)</f>
        <v>0</v>
      </c>
      <c r="L15" s="16">
        <f t="shared" ref="L15" si="22">SUM(D15*9)</f>
        <v>0</v>
      </c>
      <c r="M15" s="16">
        <f t="shared" ref="M15" si="23">SUM(E15*9)</f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4">SUM(B8:B19)</f>
        <v>681.75</v>
      </c>
      <c r="C20" s="12">
        <f t="shared" si="24"/>
        <v>1273.5</v>
      </c>
      <c r="D20" s="12">
        <f t="shared" si="24"/>
        <v>1865.25</v>
      </c>
      <c r="E20" s="12">
        <f t="shared" si="24"/>
        <v>2457</v>
      </c>
      <c r="F20" s="12">
        <f t="shared" si="24"/>
        <v>3048.75</v>
      </c>
      <c r="G20" s="12">
        <f t="shared" si="24"/>
        <v>3640.5</v>
      </c>
      <c r="H20" s="12">
        <f t="shared" si="24"/>
        <v>4232.25</v>
      </c>
      <c r="I20" s="12">
        <f t="shared" si="24"/>
        <v>4824</v>
      </c>
      <c r="J20" s="12">
        <f t="shared" si="24"/>
        <v>5778</v>
      </c>
      <c r="K20" s="12">
        <f t="shared" si="24"/>
        <v>6249</v>
      </c>
      <c r="L20" s="12">
        <f t="shared" si="24"/>
        <v>6720</v>
      </c>
      <c r="M20" s="13">
        <f t="shared" si="24"/>
        <v>7194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963</v>
      </c>
      <c r="C24" s="18">
        <f t="shared" ref="C24" si="25">SUM(B24*2)</f>
        <v>1926</v>
      </c>
      <c r="D24" s="18">
        <f t="shared" ref="D24" si="26">SUM(B24*3)</f>
        <v>2889</v>
      </c>
      <c r="E24" s="18">
        <f t="shared" ref="E24" si="27">SUM(B24*4)</f>
        <v>3852</v>
      </c>
      <c r="F24" s="18">
        <f t="shared" ref="F24" si="28">SUM(B24*5)</f>
        <v>4815</v>
      </c>
      <c r="G24" s="18">
        <f t="shared" ref="G24" si="29">SUM(B24*6)</f>
        <v>5778</v>
      </c>
      <c r="H24" s="18">
        <f t="shared" ref="H24" si="30">SUM(B24*7)</f>
        <v>6741</v>
      </c>
      <c r="I24" s="18">
        <f t="shared" ref="I24" si="31">SUM(B24*8)</f>
        <v>7704</v>
      </c>
      <c r="J24" s="18">
        <f t="shared" ref="J24" si="32">SUM(B24*9)</f>
        <v>8667</v>
      </c>
      <c r="K24" s="18">
        <f t="shared" ref="K24" si="33">SUM(B24*10)</f>
        <v>9630</v>
      </c>
      <c r="L24" s="18">
        <f t="shared" ref="L24" si="34">SUM(B24*11)</f>
        <v>10593</v>
      </c>
      <c r="M24" s="19">
        <v>11550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:C33" si="35">SUM(B25*2)</f>
        <v>43.76</v>
      </c>
      <c r="D25" s="16">
        <f t="shared" ref="D25:D33" si="36">SUM(B25*3)</f>
        <v>65.64</v>
      </c>
      <c r="E25" s="16">
        <f t="shared" ref="E25:E33" si="37">SUM(B25*4)</f>
        <v>87.52</v>
      </c>
      <c r="F25" s="16">
        <f t="shared" ref="F25:F33" si="38">SUM(B25*5)</f>
        <v>109.39999999999999</v>
      </c>
      <c r="G25" s="16">
        <f t="shared" ref="G25:G33" si="39">SUM(B25*6)</f>
        <v>131.28</v>
      </c>
      <c r="H25" s="16">
        <f t="shared" ref="H25:H33" si="40">SUM(B25*7)</f>
        <v>153.16</v>
      </c>
      <c r="I25" s="16">
        <f t="shared" ref="I25:I33" si="41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35"/>
        <v>0</v>
      </c>
      <c r="D26" s="16">
        <f t="shared" si="36"/>
        <v>0</v>
      </c>
      <c r="E26" s="16">
        <f t="shared" si="37"/>
        <v>0</v>
      </c>
      <c r="F26" s="16">
        <f t="shared" si="38"/>
        <v>0</v>
      </c>
      <c r="G26" s="16">
        <f t="shared" si="39"/>
        <v>0</v>
      </c>
      <c r="H26" s="16">
        <f t="shared" si="40"/>
        <v>0</v>
      </c>
      <c r="I26" s="16">
        <f t="shared" si="41"/>
        <v>0</v>
      </c>
      <c r="J26" s="16">
        <f t="shared" ref="J26" si="42">SUM(B26*9)</f>
        <v>0</v>
      </c>
      <c r="K26" s="16">
        <f t="shared" ref="K26" si="43">SUM(C26*9)</f>
        <v>0</v>
      </c>
      <c r="L26" s="16">
        <f t="shared" ref="L26" si="44">SUM(D26*9)</f>
        <v>0</v>
      </c>
      <c r="M26" s="16">
        <f t="shared" ref="M26" si="45">SUM(E26*9)</f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35"/>
        <v>22.04</v>
      </c>
      <c r="D27" s="16">
        <f t="shared" si="36"/>
        <v>33.06</v>
      </c>
      <c r="E27" s="16">
        <f t="shared" si="37"/>
        <v>44.08</v>
      </c>
      <c r="F27" s="16">
        <f t="shared" si="38"/>
        <v>55.099999999999994</v>
      </c>
      <c r="G27" s="16">
        <f t="shared" si="39"/>
        <v>66.12</v>
      </c>
      <c r="H27" s="16">
        <f t="shared" si="40"/>
        <v>77.14</v>
      </c>
      <c r="I27" s="16">
        <f t="shared" si="41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2.08</v>
      </c>
      <c r="C28" s="16">
        <f>SUM($B$12*2)</f>
        <v>4.16</v>
      </c>
      <c r="D28" s="16">
        <f>SUM($B$12*3)</f>
        <v>6.24</v>
      </c>
      <c r="E28" s="16">
        <f>SUM($B$12*4)</f>
        <v>8.32</v>
      </c>
      <c r="F28" s="16">
        <f>SUM($B$12*5)</f>
        <v>10.4</v>
      </c>
      <c r="G28" s="16">
        <f>SUM($B$12*6)</f>
        <v>12.48</v>
      </c>
      <c r="H28" s="16">
        <f>SUM($B$12*7)</f>
        <v>14.56</v>
      </c>
      <c r="I28" s="16">
        <f>SUM($B$12*8)</f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35"/>
        <v>22.92</v>
      </c>
      <c r="D29" s="16">
        <f t="shared" si="36"/>
        <v>34.380000000000003</v>
      </c>
      <c r="E29" s="16">
        <f t="shared" si="37"/>
        <v>45.84</v>
      </c>
      <c r="F29" s="16">
        <f t="shared" si="38"/>
        <v>57.300000000000004</v>
      </c>
      <c r="G29" s="16">
        <f t="shared" si="39"/>
        <v>68.760000000000005</v>
      </c>
      <c r="H29" s="16">
        <f t="shared" si="40"/>
        <v>80.22</v>
      </c>
      <c r="I29" s="16">
        <f t="shared" si="41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35"/>
        <v>36.58</v>
      </c>
      <c r="D30" s="16">
        <f t="shared" si="36"/>
        <v>54.87</v>
      </c>
      <c r="E30" s="16">
        <f t="shared" si="37"/>
        <v>73.16</v>
      </c>
      <c r="F30" s="16">
        <f t="shared" si="38"/>
        <v>91.449999999999989</v>
      </c>
      <c r="G30" s="16">
        <f t="shared" si="39"/>
        <v>109.74</v>
      </c>
      <c r="H30" s="16">
        <f t="shared" si="40"/>
        <v>128.03</v>
      </c>
      <c r="I30" s="16">
        <f t="shared" si="41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35"/>
        <v>0</v>
      </c>
      <c r="D31" s="16">
        <f t="shared" si="36"/>
        <v>0</v>
      </c>
      <c r="E31" s="16">
        <f t="shared" si="37"/>
        <v>0</v>
      </c>
      <c r="F31" s="16">
        <f t="shared" si="38"/>
        <v>0</v>
      </c>
      <c r="G31" s="16">
        <f t="shared" si="39"/>
        <v>0</v>
      </c>
      <c r="H31" s="16">
        <f t="shared" si="40"/>
        <v>0</v>
      </c>
      <c r="I31" s="16">
        <f t="shared" si="41"/>
        <v>0</v>
      </c>
      <c r="J31" s="16">
        <f t="shared" ref="J31" si="46">SUM(B31*9)</f>
        <v>0</v>
      </c>
      <c r="K31" s="16">
        <f t="shared" ref="K31" si="47">SUM(C31*9)</f>
        <v>0</v>
      </c>
      <c r="L31" s="16">
        <f t="shared" ref="L31" si="48">SUM(D31*9)</f>
        <v>0</v>
      </c>
      <c r="M31" s="16">
        <f t="shared" ref="M31" si="49">SUM(E31*9)</f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35"/>
        <v>71.66</v>
      </c>
      <c r="D33" s="16">
        <f t="shared" si="36"/>
        <v>107.49</v>
      </c>
      <c r="E33" s="16">
        <f t="shared" si="37"/>
        <v>143.32</v>
      </c>
      <c r="F33" s="16">
        <f t="shared" si="38"/>
        <v>179.14999999999998</v>
      </c>
      <c r="G33" s="16">
        <f t="shared" si="39"/>
        <v>214.98</v>
      </c>
      <c r="H33" s="16">
        <f t="shared" si="40"/>
        <v>250.81</v>
      </c>
      <c r="I33" s="16">
        <f t="shared" si="41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50">SUM(B24:B35)</f>
        <v>1173.75</v>
      </c>
      <c r="C36" s="12">
        <f t="shared" si="50"/>
        <v>2257.5</v>
      </c>
      <c r="D36" s="12">
        <f t="shared" si="50"/>
        <v>3341.2499999999995</v>
      </c>
      <c r="E36" s="12">
        <f t="shared" si="50"/>
        <v>4425</v>
      </c>
      <c r="F36" s="12">
        <f t="shared" si="50"/>
        <v>5508.7499999999991</v>
      </c>
      <c r="G36" s="12">
        <f t="shared" si="50"/>
        <v>6592.4999999999991</v>
      </c>
      <c r="H36" s="12">
        <f t="shared" si="50"/>
        <v>7676.2500000000009</v>
      </c>
      <c r="I36" s="12">
        <f t="shared" si="50"/>
        <v>8760</v>
      </c>
      <c r="J36" s="12">
        <f t="shared" si="50"/>
        <v>10206</v>
      </c>
      <c r="K36" s="12">
        <f t="shared" si="50"/>
        <v>11169</v>
      </c>
      <c r="L36" s="12">
        <f t="shared" si="50"/>
        <v>12132</v>
      </c>
      <c r="M36" s="13">
        <f t="shared" si="50"/>
        <v>13089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5.75" customHeight="1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</row>
    <row r="1006" spans="1:26" ht="15.75" customHeight="1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</row>
  </sheetData>
  <sheetProtection algorithmName="SHA-512" hashValue="FWLF2Eqe1Wc0nMDPxscRa67cC6skpPx4dIVwaaMSuqIv/cCifsJUr8xgEjYD+uhXMoJAxQReNxxFu3zHgMwLhA==" saltValue="ISIr9PwrJBGE3zYNGvS1ng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J12 C28:I28" formula="1"/>
  </ignoredErrors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2022 Grad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2022 Grad Tuition and Fee Billing Rates</dc:title>
  <dc:subject>Listing of graduate tuition and fees for the spring 2017 semester</dc:subject>
  <dc:creator>UB Student Accounts</dc:creator>
  <cp:keywords>tuition,fees, Grad tuition, Grad fees</cp:keywords>
  <cp:lastModifiedBy>Stevens, Laura</cp:lastModifiedBy>
  <cp:lastPrinted>2019-05-21T14:58:12Z</cp:lastPrinted>
  <dcterms:created xsi:type="dcterms:W3CDTF">2016-06-06T21:02:30Z</dcterms:created>
  <dcterms:modified xsi:type="dcterms:W3CDTF">2022-01-03T19:42:11Z</dcterms:modified>
  <cp:category>tuition</cp:category>
</cp:coreProperties>
</file>